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11 - NOV\7\"/>
    </mc:Choice>
  </mc:AlternateContent>
  <bookViews>
    <workbookView xWindow="0" yWindow="600" windowWidth="19200" windowHeight="11580"/>
  </bookViews>
  <sheets>
    <sheet name="Plan1" sheetId="1" r:id="rId1"/>
    <sheet name="Plan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G3" i="1"/>
  <c r="G4" i="1"/>
  <c r="G5" i="1"/>
  <c r="G6" i="1"/>
  <c r="G7" i="1"/>
  <c r="G8" i="1"/>
  <c r="G9" i="1"/>
  <c r="G10" i="1"/>
  <c r="D2" i="1"/>
  <c r="E5" i="2"/>
  <c r="E4" i="2"/>
  <c r="H3" i="1"/>
  <c r="H4" i="1"/>
  <c r="H5" i="1"/>
  <c r="H6" i="1"/>
  <c r="H7" i="1"/>
  <c r="H8" i="1"/>
  <c r="H9" i="1"/>
  <c r="H10" i="1"/>
  <c r="F2" i="1"/>
  <c r="F3" i="1"/>
  <c r="F4" i="1"/>
  <c r="F5" i="1"/>
  <c r="F6" i="1"/>
  <c r="F7" i="1"/>
  <c r="F8" i="1"/>
  <c r="F9" i="1"/>
  <c r="F10" i="1"/>
  <c r="E2" i="1"/>
  <c r="E3" i="1"/>
  <c r="E4" i="1"/>
  <c r="E5" i="1"/>
  <c r="E6" i="1"/>
  <c r="E7" i="1"/>
  <c r="E8" i="1"/>
  <c r="E9" i="1"/>
  <c r="E10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<sst xmlns="http://schemas.openxmlformats.org/spreadsheetml/2006/main" count="32" uniqueCount="31">
  <si>
    <t>INDICE</t>
  </si>
  <si>
    <t>Nome</t>
  </si>
  <si>
    <t>PAULO</t>
  </si>
  <si>
    <t>KATIA</t>
  </si>
  <si>
    <t>MARCOS</t>
  </si>
  <si>
    <t>MACIEL</t>
  </si>
  <si>
    <t>JOSE</t>
  </si>
  <si>
    <t>LUCAS</t>
  </si>
  <si>
    <t>MARCIO</t>
  </si>
  <si>
    <t>JEAN</t>
  </si>
  <si>
    <t>JOAO</t>
  </si>
  <si>
    <t>NOME</t>
  </si>
  <si>
    <t>Eletrônico - TV</t>
  </si>
  <si>
    <t>Eletrodomésticos - Geladeira</t>
  </si>
  <si>
    <t>Móveis - Colchão</t>
  </si>
  <si>
    <t>Eletrônico - Microsystem</t>
  </si>
  <si>
    <t>Eletrodomésticos - Fogão</t>
  </si>
  <si>
    <t>Móveis - Sofá</t>
  </si>
  <si>
    <t>Eletrodomésticos - Lava Roupas</t>
  </si>
  <si>
    <t>Telefonia - Celular</t>
  </si>
  <si>
    <t>Telefonia - Smartphone</t>
  </si>
  <si>
    <t>PROCURAR()</t>
  </si>
  <si>
    <t>Categoria</t>
  </si>
  <si>
    <t>SubCategoria</t>
  </si>
  <si>
    <t>NUM.CARACT()</t>
  </si>
  <si>
    <t>Diferença</t>
  </si>
  <si>
    <t>STATUS-CATEGORIA</t>
  </si>
  <si>
    <t>PAULO ROBERTO LOPES</t>
  </si>
  <si>
    <t>LOPES</t>
  </si>
  <si>
    <t>Resultado</t>
  </si>
  <si>
    <t>Fórmula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</si>
</sst>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0" xfId="0" applyFont="1" applyFill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theme="4"/>
        </bottom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H10" totalsRowShown="0" headerRowDxfId="11" dataDxfId="4" headerRowBorderDxfId="9" tableBorderDxfId="10">
  <autoFilter ref="A1:H10"/>
  <tableColumns count="8">
    <tableColumn id="1" name="INDICE" dataDxfId="8"/>
    <tableColumn id="2" name="NOME" dataDxfId="7"/>
    <tableColumn id="3" name="STATUS-CATEGORIA" dataDxfId="6"/>
    <tableColumn id="4" name="PROCURAR()" dataDxfId="5">
      <calculatedColumnFormula>FIND("-",Tabela1[[#This Row],[STATUS-CATEGORIA]])</calculatedColumnFormula>
    </tableColumn>
    <tableColumn id="7" name="NUM.CARACT()" dataDxfId="3">
      <calculatedColumnFormula>LEN(Tabela1[[#This Row],[STATUS-CATEGORIA]])</calculatedColumnFormula>
    </tableColumn>
    <tableColumn id="8" name="Diferença" dataDxfId="2">
      <calculatedColumnFormula>Tabela1[[#This Row],[NUM.CARACT()]]-Tabela1[[#This Row],[PROCURAR()]]</calculatedColumnFormula>
    </tableColumn>
    <tableColumn id="5" name="Categoria" dataDxfId="0">
      <calculatedColumnFormula>LEFT(Tabela1[[#This Row],[STATUS-CATEGORIA]],Tabela1[[#This Row],[PROCURAR()]])</calculatedColumnFormula>
    </tableColumn>
    <tableColumn id="6" name="SubCategoria" dataDxfId="1">
      <calculatedColumnFormula>RIGHT(Tabela1[[#This Row],[STATUS-CATEGORIA]],Tabela1[[#This Row],[Diferença]]-1)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3:F5" totalsRowShown="0">
  <autoFilter ref="D3:F5"/>
  <tableColumns count="3">
    <tableColumn id="1" name="Nome"/>
    <tableColumn id="2" name="Fórmula">
      <calculatedColumnFormula>RIGHT(D3,5)</calculatedColumnFormula>
    </tableColumn>
    <tableColumn id="3" name="Resultado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E18" sqref="E18"/>
    </sheetView>
  </sheetViews>
  <sheetFormatPr defaultRowHeight="15" x14ac:dyDescent="0.25"/>
  <cols>
    <col min="1" max="1" width="9.140625" customWidth="1"/>
    <col min="2" max="2" width="36.85546875" customWidth="1"/>
    <col min="3" max="3" width="48" bestFit="1" customWidth="1"/>
    <col min="4" max="5" width="21" customWidth="1"/>
    <col min="6" max="6" width="11.85546875" bestFit="1" customWidth="1"/>
    <col min="7" max="7" width="18.85546875" customWidth="1"/>
    <col min="8" max="8" width="15.7109375" customWidth="1"/>
  </cols>
  <sheetData>
    <row r="1" spans="1:8" x14ac:dyDescent="0.25">
      <c r="A1" s="1" t="s">
        <v>0</v>
      </c>
      <c r="B1" s="1" t="s">
        <v>11</v>
      </c>
      <c r="C1" s="1" t="s">
        <v>26</v>
      </c>
      <c r="D1" s="1" t="s">
        <v>21</v>
      </c>
      <c r="E1" s="1" t="s">
        <v>24</v>
      </c>
      <c r="F1" s="1" t="s">
        <v>25</v>
      </c>
      <c r="G1" s="1" t="s">
        <v>22</v>
      </c>
      <c r="H1" s="1" t="s">
        <v>23</v>
      </c>
    </row>
    <row r="2" spans="1:8" x14ac:dyDescent="0.25">
      <c r="A2" s="2">
        <v>1605</v>
      </c>
      <c r="B2" s="2" t="s">
        <v>2</v>
      </c>
      <c r="C2" s="2" t="s">
        <v>12</v>
      </c>
      <c r="D2" s="2">
        <f>FIND("-",Tabela1[[#This Row],[STATUS-CATEGORIA]])</f>
        <v>12</v>
      </c>
      <c r="E2" s="2">
        <f>LEN(Tabela1[[#This Row],[STATUS-CATEGORIA]])</f>
        <v>15</v>
      </c>
      <c r="F2" s="2">
        <f>Tabela1[[#This Row],[NUM.CARACT()]]-Tabela1[[#This Row],[PROCURAR()]]</f>
        <v>3</v>
      </c>
      <c r="G2" s="2" t="str">
        <f>LEFT(Tabela1[[#This Row],[STATUS-CATEGORIA]],Tabela1[[#This Row],[PROCURAR()]])</f>
        <v>Eletrônico -</v>
      </c>
      <c r="H2" s="2" t="str">
        <f>RIGHT(Tabela1[[#This Row],[STATUS-CATEGORIA]],Tabela1[[#This Row],[Diferença]]-1)</f>
        <v>TV</v>
      </c>
    </row>
    <row r="3" spans="1:8" x14ac:dyDescent="0.25">
      <c r="A3" s="2">
        <v>1648</v>
      </c>
      <c r="B3" s="2" t="s">
        <v>3</v>
      </c>
      <c r="C3" s="2" t="s">
        <v>19</v>
      </c>
      <c r="D3" s="2">
        <f>FIND("-",Tabela1[[#This Row],[STATUS-CATEGORIA]])</f>
        <v>11</v>
      </c>
      <c r="E3" s="2">
        <f>LEN(Tabela1[[#This Row],[STATUS-CATEGORIA]])</f>
        <v>19</v>
      </c>
      <c r="F3" s="2">
        <f>Tabela1[[#This Row],[NUM.CARACT()]]-Tabela1[[#This Row],[PROCURAR()]]</f>
        <v>8</v>
      </c>
      <c r="G3" s="2" t="str">
        <f>LEFT(Tabela1[[#This Row],[STATUS-CATEGORIA]],Tabela1[[#This Row],[PROCURAR()]])</f>
        <v>Telefonia -</v>
      </c>
      <c r="H3" s="2" t="str">
        <f>RIGHT(Tabela1[[#This Row],[STATUS-CATEGORIA]],Tabela1[[#This Row],[Diferença]]-1)</f>
        <v>Celular</v>
      </c>
    </row>
    <row r="4" spans="1:8" x14ac:dyDescent="0.25">
      <c r="A4" s="2">
        <v>1682</v>
      </c>
      <c r="B4" s="2" t="s">
        <v>4</v>
      </c>
      <c r="C4" s="2" t="s">
        <v>13</v>
      </c>
      <c r="D4" s="2">
        <f>FIND("-",Tabela1[[#This Row],[STATUS-CATEGORIA]])</f>
        <v>18</v>
      </c>
      <c r="E4" s="2">
        <f>LEN(Tabela1[[#This Row],[STATUS-CATEGORIA]])</f>
        <v>28</v>
      </c>
      <c r="F4" s="2">
        <f>Tabela1[[#This Row],[NUM.CARACT()]]-Tabela1[[#This Row],[PROCURAR()]]</f>
        <v>10</v>
      </c>
      <c r="G4" s="2" t="str">
        <f>LEFT(Tabela1[[#This Row],[STATUS-CATEGORIA]],Tabela1[[#This Row],[PROCURAR()]])</f>
        <v>Eletrodomésticos -</v>
      </c>
      <c r="H4" s="2" t="str">
        <f>RIGHT(Tabela1[[#This Row],[STATUS-CATEGORIA]],Tabela1[[#This Row],[Diferença]]-1)</f>
        <v>Geladeira</v>
      </c>
    </row>
    <row r="5" spans="1:8" x14ac:dyDescent="0.25">
      <c r="A5" s="2">
        <v>1720</v>
      </c>
      <c r="B5" s="2" t="s">
        <v>5</v>
      </c>
      <c r="C5" s="2" t="s">
        <v>14</v>
      </c>
      <c r="D5" s="2">
        <f>FIND("-",Tabela1[[#This Row],[STATUS-CATEGORIA]])</f>
        <v>8</v>
      </c>
      <c r="E5" s="2">
        <f>LEN(Tabela1[[#This Row],[STATUS-CATEGORIA]])</f>
        <v>16</v>
      </c>
      <c r="F5" s="2">
        <f>Tabela1[[#This Row],[NUM.CARACT()]]-Tabela1[[#This Row],[PROCURAR()]]</f>
        <v>8</v>
      </c>
      <c r="G5" s="2" t="str">
        <f>LEFT(Tabela1[[#This Row],[STATUS-CATEGORIA]],Tabela1[[#This Row],[PROCURAR()]])</f>
        <v>Móveis -</v>
      </c>
      <c r="H5" s="2" t="str">
        <f>RIGHT(Tabela1[[#This Row],[STATUS-CATEGORIA]],Tabela1[[#This Row],[Diferença]]-1)</f>
        <v>Colchão</v>
      </c>
    </row>
    <row r="6" spans="1:8" x14ac:dyDescent="0.25">
      <c r="A6" s="2">
        <v>1751</v>
      </c>
      <c r="B6" s="2" t="s">
        <v>6</v>
      </c>
      <c r="C6" s="2" t="s">
        <v>15</v>
      </c>
      <c r="D6" s="2">
        <f>FIND("-",Tabela1[[#This Row],[STATUS-CATEGORIA]])</f>
        <v>12</v>
      </c>
      <c r="E6" s="2">
        <f>LEN(Tabela1[[#This Row],[STATUS-CATEGORIA]])</f>
        <v>24</v>
      </c>
      <c r="F6" s="2">
        <f>Tabela1[[#This Row],[NUM.CARACT()]]-Tabela1[[#This Row],[PROCURAR()]]</f>
        <v>12</v>
      </c>
      <c r="G6" s="2" t="str">
        <f>LEFT(Tabela1[[#This Row],[STATUS-CATEGORIA]],Tabela1[[#This Row],[PROCURAR()]])</f>
        <v>Eletrônico -</v>
      </c>
      <c r="H6" s="2" t="str">
        <f>RIGHT(Tabela1[[#This Row],[STATUS-CATEGORIA]],Tabela1[[#This Row],[Diferença]]-1)</f>
        <v>Microsystem</v>
      </c>
    </row>
    <row r="7" spans="1:8" x14ac:dyDescent="0.25">
      <c r="A7" s="2">
        <v>1757</v>
      </c>
      <c r="B7" s="2" t="s">
        <v>7</v>
      </c>
      <c r="C7" s="2" t="s">
        <v>20</v>
      </c>
      <c r="D7" s="2">
        <f>FIND("-",Tabela1[[#This Row],[STATUS-CATEGORIA]])</f>
        <v>11</v>
      </c>
      <c r="E7" s="2">
        <f>LEN(Tabela1[[#This Row],[STATUS-CATEGORIA]])</f>
        <v>22</v>
      </c>
      <c r="F7" s="2">
        <f>Tabela1[[#This Row],[NUM.CARACT()]]-Tabela1[[#This Row],[PROCURAR()]]</f>
        <v>11</v>
      </c>
      <c r="G7" s="2" t="str">
        <f>LEFT(Tabela1[[#This Row],[STATUS-CATEGORIA]],Tabela1[[#This Row],[PROCURAR()]])</f>
        <v>Telefonia -</v>
      </c>
      <c r="H7" s="2" t="str">
        <f>RIGHT(Tabela1[[#This Row],[STATUS-CATEGORIA]],Tabela1[[#This Row],[Diferença]]-1)</f>
        <v>Smartphone</v>
      </c>
    </row>
    <row r="8" spans="1:8" x14ac:dyDescent="0.25">
      <c r="A8" s="2">
        <v>1773</v>
      </c>
      <c r="B8" s="2" t="s">
        <v>8</v>
      </c>
      <c r="C8" s="2" t="s">
        <v>16</v>
      </c>
      <c r="D8" s="2">
        <f>FIND("-",Tabela1[[#This Row],[STATUS-CATEGORIA]])</f>
        <v>18</v>
      </c>
      <c r="E8" s="2">
        <f>LEN(Tabela1[[#This Row],[STATUS-CATEGORIA]])</f>
        <v>24</v>
      </c>
      <c r="F8" s="2">
        <f>Tabela1[[#This Row],[NUM.CARACT()]]-Tabela1[[#This Row],[PROCURAR()]]</f>
        <v>6</v>
      </c>
      <c r="G8" s="2" t="str">
        <f>LEFT(Tabela1[[#This Row],[STATUS-CATEGORIA]],Tabela1[[#This Row],[PROCURAR()]])</f>
        <v>Eletrodomésticos -</v>
      </c>
      <c r="H8" s="2" t="str">
        <f>RIGHT(Tabela1[[#This Row],[STATUS-CATEGORIA]],Tabela1[[#This Row],[Diferença]]-1)</f>
        <v>Fogão</v>
      </c>
    </row>
    <row r="9" spans="1:8" x14ac:dyDescent="0.25">
      <c r="A9" s="2">
        <v>1813</v>
      </c>
      <c r="B9" s="2" t="s">
        <v>9</v>
      </c>
      <c r="C9" s="2" t="s">
        <v>17</v>
      </c>
      <c r="D9" s="2">
        <f>FIND("-",Tabela1[[#This Row],[STATUS-CATEGORIA]])</f>
        <v>8</v>
      </c>
      <c r="E9" s="2">
        <f>LEN(Tabela1[[#This Row],[STATUS-CATEGORIA]])</f>
        <v>13</v>
      </c>
      <c r="F9" s="2">
        <f>Tabela1[[#This Row],[NUM.CARACT()]]-Tabela1[[#This Row],[PROCURAR()]]</f>
        <v>5</v>
      </c>
      <c r="G9" s="2" t="str">
        <f>LEFT(Tabela1[[#This Row],[STATUS-CATEGORIA]],Tabela1[[#This Row],[PROCURAR()]])</f>
        <v>Móveis -</v>
      </c>
      <c r="H9" s="2" t="str">
        <f>RIGHT(Tabela1[[#This Row],[STATUS-CATEGORIA]],Tabela1[[#This Row],[Diferença]]-1)</f>
        <v>Sofá</v>
      </c>
    </row>
    <row r="10" spans="1:8" x14ac:dyDescent="0.25">
      <c r="A10" s="2">
        <v>1891</v>
      </c>
      <c r="B10" s="2" t="s">
        <v>10</v>
      </c>
      <c r="C10" s="2" t="s">
        <v>18</v>
      </c>
      <c r="D10" s="2">
        <f>FIND("-",Tabela1[[#This Row],[STATUS-CATEGORIA]])</f>
        <v>18</v>
      </c>
      <c r="E10" s="2">
        <f>LEN(Tabela1[[#This Row],[STATUS-CATEGORIA]])</f>
        <v>30</v>
      </c>
      <c r="F10" s="2">
        <f>Tabela1[[#This Row],[NUM.CARACT()]]-Tabela1[[#This Row],[PROCURAR()]]</f>
        <v>12</v>
      </c>
      <c r="G10" s="2" t="str">
        <f>LEFT(Tabela1[[#This Row],[STATUS-CATEGORIA]],Tabela1[[#This Row],[PROCURAR()]])</f>
        <v>Eletrodomésticos -</v>
      </c>
      <c r="H10" s="2" t="str">
        <f>RIGHT(Tabela1[[#This Row],[STATUS-CATEGORIA]],Tabela1[[#This Row],[Diferença]]-1)</f>
        <v>Lava Roupas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5"/>
  <sheetViews>
    <sheetView showFormulas="1" topLeftCell="C1" workbookViewId="0">
      <selection activeCell="E13" sqref="E13"/>
    </sheetView>
  </sheetViews>
  <sheetFormatPr defaultRowHeight="15" x14ac:dyDescent="0.25"/>
  <cols>
    <col min="4" max="4" width="11.140625" bestFit="1" customWidth="1"/>
    <col min="5" max="5" width="10.42578125" customWidth="1"/>
    <col min="6" max="6" width="12" customWidth="1"/>
    <col min="7" max="7" width="14.85546875" customWidth="1"/>
  </cols>
  <sheetData>
    <row r="3" spans="4:6" x14ac:dyDescent="0.25">
      <c r="D3" t="s">
        <v>1</v>
      </c>
      <c r="E3" t="s">
        <v>30</v>
      </c>
      <c r="F3" t="s">
        <v>29</v>
      </c>
    </row>
    <row r="4" spans="4:6" x14ac:dyDescent="0.25">
      <c r="D4" t="s">
        <v>27</v>
      </c>
      <c r="E4" t="str">
        <f>LEFT(D4,5)</f>
        <v>PAULO</v>
      </c>
      <c r="F4" t="s">
        <v>2</v>
      </c>
    </row>
    <row r="5" spans="4:6" x14ac:dyDescent="0.25">
      <c r="E5" t="str">
        <f>RIGHT(D4,5)</f>
        <v>LOPES</v>
      </c>
      <c r="F5" t="s">
        <v>28</v>
      </c>
    </row>
  </sheetData>
  <pageMargins left="0.511811024" right="0.511811024" top="0.78740157499999996" bottom="0.78740157499999996" header="0.31496062000000002" footer="0.31496062000000002"/>
  <ignoredErrors>
    <ignoredError sqref="E4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2013-11-06T18:14:21Z</dcterms:created>
  <dcterms:modified xsi:type="dcterms:W3CDTF">2013-11-06T19:52:15Z</dcterms:modified>
</cp:coreProperties>
</file>